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28" windowHeight="993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<sst xmlns="http://schemas.openxmlformats.org/spreadsheetml/2006/main" count="156" uniqueCount="89">
  <si>
    <t xml:space="preserve">     Bishton Community Council Monthly Financial Statement - 1st May 2021 / 31st May 2021</t>
  </si>
  <si>
    <t>Income</t>
  </si>
  <si>
    <t xml:space="preserve">          Expenditure</t>
  </si>
  <si>
    <t>Date</t>
  </si>
  <si>
    <t>Origin</t>
  </si>
  <si>
    <t>Total</t>
  </si>
  <si>
    <t>CT 600
Categorisation</t>
  </si>
  <si>
    <t>Reason</t>
  </si>
  <si>
    <t>Area of Expenditure</t>
  </si>
  <si>
    <t>Payee</t>
  </si>
  <si>
    <t>Amount</t>
  </si>
  <si>
    <t>VAT</t>
  </si>
  <si>
    <t>01.05.21</t>
  </si>
  <si>
    <t>Opening Balance</t>
  </si>
  <si>
    <t>12.05.21</t>
  </si>
  <si>
    <t>NCC Payments (Covid)</t>
  </si>
  <si>
    <t>04.05.21</t>
  </si>
  <si>
    <t>Miscellaneous</t>
  </si>
  <si>
    <t>Signs (dogs, first aid)</t>
  </si>
  <si>
    <t>General Council Expenditure</t>
  </si>
  <si>
    <t>KPMC (Amazon)</t>
  </si>
  <si>
    <t>13.05.21</t>
  </si>
  <si>
    <t>Cleaning Services</t>
  </si>
  <si>
    <t>Sanitary Bins</t>
  </si>
  <si>
    <t xml:space="preserve">General Cleaning </t>
  </si>
  <si>
    <t>Cathedral Hygiene</t>
  </si>
  <si>
    <t>Utilities (usage of water, gas and electric)</t>
  </si>
  <si>
    <t>Electricity</t>
  </si>
  <si>
    <t xml:space="preserve">Underwood Community Centre </t>
  </si>
  <si>
    <t>EDF</t>
  </si>
  <si>
    <t xml:space="preserve">Bishton Village Hall </t>
  </si>
  <si>
    <t>Gas</t>
  </si>
  <si>
    <t xml:space="preserve">Sport Field  Facilities </t>
  </si>
  <si>
    <t>11.05.21</t>
  </si>
  <si>
    <t>IT (software, hardware &amp; website)</t>
  </si>
  <si>
    <t>Zoom</t>
  </si>
  <si>
    <t>General Admin</t>
  </si>
  <si>
    <t>Wifi - regular payment</t>
  </si>
  <si>
    <t>Smarty</t>
  </si>
  <si>
    <t xml:space="preserve">need invoice </t>
  </si>
  <si>
    <t>Router etc</t>
  </si>
  <si>
    <t>Amazon</t>
  </si>
  <si>
    <t>Hosted email accounts</t>
  </si>
  <si>
    <t>Vision ICT</t>
  </si>
  <si>
    <t>Maintenance (Repair/Renewals)</t>
  </si>
  <si>
    <t>Pest Control</t>
  </si>
  <si>
    <t>Underwood Allotments</t>
  </si>
  <si>
    <t>P&amp;P Pest Control</t>
  </si>
  <si>
    <t>Grass Cutting etc</t>
  </si>
  <si>
    <t>NCC</t>
  </si>
  <si>
    <t>19.05.21</t>
  </si>
  <si>
    <t>Padlock</t>
  </si>
  <si>
    <t>Screwfix Direct</t>
  </si>
  <si>
    <t>21.05.21</t>
  </si>
  <si>
    <t xml:space="preserve">First Aid Kits </t>
  </si>
  <si>
    <t>Toolstation</t>
  </si>
  <si>
    <t>Water</t>
  </si>
  <si>
    <t>Dwr Cymru</t>
  </si>
  <si>
    <t>24.05.21</t>
  </si>
  <si>
    <t xml:space="preserve">Cleaning Materials </t>
  </si>
  <si>
    <t>(JD)</t>
  </si>
  <si>
    <t>Buyology</t>
  </si>
  <si>
    <t>Wages (including holiday pay)</t>
  </si>
  <si>
    <t>Salaries</t>
  </si>
  <si>
    <t>HMRC (PAYE, NI)</t>
  </si>
  <si>
    <t>HMRC</t>
  </si>
  <si>
    <t>Legal &amp; Professional Services</t>
  </si>
  <si>
    <t>Payroll</t>
  </si>
  <si>
    <t>RedShoes</t>
  </si>
  <si>
    <t>Councillor Renumeration</t>
  </si>
  <si>
    <t>G Burton</t>
  </si>
  <si>
    <t>Monthly Income</t>
  </si>
  <si>
    <t>Monthly Expenditure</t>
  </si>
  <si>
    <t xml:space="preserve">Budgeted income to May </t>
  </si>
  <si>
    <t>Actual income to May</t>
  </si>
  <si>
    <r>
      <rPr>
        <b/>
        <sz val="14"/>
        <color rgb="FF000000"/>
        <rFont val="Arial"/>
        <charset val="134"/>
      </rPr>
      <t>Variance</t>
    </r>
    <r>
      <rPr>
        <b/>
        <sz val="12"/>
        <color rgb="FF000000"/>
        <rFont val="Arial"/>
        <charset val="134"/>
      </rPr>
      <t xml:space="preserve"> (above budgeted income)</t>
    </r>
  </si>
  <si>
    <t>Co-Op Account Summary</t>
  </si>
  <si>
    <t>Bank Balance</t>
  </si>
  <si>
    <t>Grant Spending Summary</t>
  </si>
  <si>
    <t>Co-Op Current Account</t>
  </si>
  <si>
    <t>Allocation of £1000</t>
  </si>
  <si>
    <t>Co-Op Savings Acount</t>
  </si>
  <si>
    <t>Spent</t>
  </si>
  <si>
    <t>Total Monthly Income</t>
  </si>
  <si>
    <t>Bank balances end May 21</t>
  </si>
  <si>
    <t xml:space="preserve">Remaining </t>
  </si>
  <si>
    <t>(Opening Balance + Monthly Income)</t>
  </si>
  <si>
    <t xml:space="preserve">Closing Balance </t>
  </si>
  <si>
    <t>(Total Monthly Income - Monthly Expenditure)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</si>
</sst>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41" formatCode="_-* #,##0_-;\-* #,##0_-;_-* &quot;-&quot;_-;_-@_-"/>
    <numFmt numFmtId="44" formatCode="_-&quot;£&quot;* #,##0.00_-;\-&quot;£&quot;* #,##0.00_-;_-&quot;£&quot;* &quot;-&quot;??_-;_-@_-"/>
    <numFmt numFmtId="42" formatCode="_-&quot;£&quot;* #,##0_-;\-&quot;£&quot;* #,##0_-;_-&quot;£&quot;* &quot;-&quot;_-;_-@_-"/>
    <numFmt numFmtId="176" formatCode="_-&quot;£&quot;* #,##0.00_-;\-&quot;£&quot;* #,##0.00_-;_-&quot;£&quot;* &quot;-&quot;??_-;_-@"/>
    <numFmt numFmtId="177" formatCode="&quot;£&quot;#,##0.00"/>
    <numFmt numFmtId="8" formatCode="&quot;£&quot;#,##0.00;[Red]\-&quot;£&quot;#,##0.00"/>
    <numFmt numFmtId="6" formatCode="&quot;£&quot;#,##0;[Red]\-&quot;£&quot;#,##0"/>
  </numFmts>
  <fonts count="41">
    <font>
      <sz val="11"/>
      <color theme="1"/>
      <name val="Calibri"/>
      <charset val="134"/>
      <scheme val="minor"/>
    </font>
    <font>
      <b/>
      <sz val="20"/>
      <color rgb="FF000000"/>
      <name val="Calibri"/>
      <charset val="134"/>
    </font>
    <font>
      <b/>
      <sz val="14"/>
      <color rgb="FF000000"/>
      <name val="Arial"/>
      <charset val="134"/>
    </font>
    <font>
      <b/>
      <sz val="15"/>
      <color rgb="FF44546A"/>
      <name val="Calibri"/>
      <charset val="134"/>
    </font>
    <font>
      <sz val="11"/>
      <name val="Calibri"/>
      <charset val="134"/>
    </font>
    <font>
      <b/>
      <sz val="12"/>
      <color rgb="FF000000"/>
      <name val="Arial"/>
      <charset val="134"/>
    </font>
    <font>
      <sz val="11"/>
      <color rgb="FF000000"/>
      <name val="Arial"/>
      <charset val="134"/>
    </font>
    <font>
      <sz val="14"/>
      <color rgb="FF000000"/>
      <name val="Arial"/>
      <charset val="134"/>
    </font>
    <font>
      <sz val="11"/>
      <name val="Arial"/>
      <charset val="134"/>
    </font>
    <font>
      <b/>
      <sz val="11"/>
      <color rgb="FF000000"/>
      <name val="Arial"/>
      <charset val="134"/>
    </font>
    <font>
      <b/>
      <sz val="14"/>
      <color rgb="FF00B050"/>
      <name val="Arial"/>
      <charset val="134"/>
    </font>
    <font>
      <b/>
      <sz val="11"/>
      <color rgb="FF00B050"/>
      <name val="Arial"/>
      <charset val="134"/>
    </font>
    <font>
      <b/>
      <sz val="14"/>
      <color rgb="FFFFFFFF"/>
      <name val="Arial"/>
      <charset val="134"/>
    </font>
    <font>
      <sz val="14"/>
      <color rgb="FF000000"/>
      <name val="Calibri"/>
      <charset val="134"/>
    </font>
    <font>
      <b/>
      <u/>
      <sz val="14"/>
      <color rgb="FF000000"/>
      <name val="Arial"/>
      <charset val="134"/>
    </font>
    <font>
      <b/>
      <sz val="14"/>
      <color theme="0"/>
      <name val="Arial"/>
      <charset val="134"/>
    </font>
    <font>
      <b/>
      <sz val="14"/>
      <color theme="1"/>
      <name val="Arial"/>
      <charset val="134"/>
    </font>
    <font>
      <b/>
      <sz val="14"/>
      <color theme="1"/>
      <name val="Calibri"/>
      <charset val="134"/>
      <scheme val="minor"/>
    </font>
    <font>
      <sz val="14"/>
      <color rgb="FFC00000"/>
      <name val="Arial"/>
      <charset val="134"/>
    </font>
    <font>
      <sz val="11"/>
      <color rgb="FFC00000"/>
      <name val="Calibri"/>
      <charset val="134"/>
    </font>
    <font>
      <sz val="14"/>
      <color rgb="FF00B050"/>
      <name val="Calibri"/>
      <charset val="134"/>
    </font>
    <font>
      <sz val="14"/>
      <color rgb="FF00B050"/>
      <name val="Arial"/>
      <charset val="134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00000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13" borderId="12" applyNumberFormat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0" fillId="29" borderId="7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6" fillId="8" borderId="13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4" fillId="8" borderId="7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/>
    <xf numFmtId="0" fontId="5" fillId="0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/>
    <xf numFmtId="177" fontId="6" fillId="0" borderId="0" xfId="0" applyNumberFormat="1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Alignment="1"/>
    <xf numFmtId="177" fontId="7" fillId="0" borderId="0" xfId="0" applyNumberFormat="1" applyFont="1" applyFill="1" applyAlignment="1">
      <alignment horizontal="left"/>
    </xf>
    <xf numFmtId="177" fontId="6" fillId="0" borderId="0" xfId="0" applyNumberFormat="1" applyFont="1" applyFill="1" applyAlignment="1">
      <alignment horizontal="right"/>
    </xf>
    <xf numFmtId="177" fontId="8" fillId="0" borderId="0" xfId="0" applyNumberFormat="1" applyFont="1" applyFill="1" applyAlignment="1">
      <alignment horizontal="right"/>
    </xf>
    <xf numFmtId="177" fontId="9" fillId="0" borderId="0" xfId="0" applyNumberFormat="1" applyFont="1" applyFill="1" applyAlignment="1"/>
    <xf numFmtId="177" fontId="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6" fontId="10" fillId="0" borderId="0" xfId="0" applyNumberFormat="1" applyFont="1" applyFill="1" applyAlignment="1">
      <alignment horizontal="left"/>
    </xf>
    <xf numFmtId="177" fontId="10" fillId="0" borderId="0" xfId="0" applyNumberFormat="1" applyFont="1" applyFill="1" applyAlignment="1"/>
    <xf numFmtId="177" fontId="11" fillId="0" borderId="0" xfId="0" applyNumberFormat="1" applyFont="1" applyFill="1" applyAlignment="1"/>
    <xf numFmtId="0" fontId="10" fillId="0" borderId="0" xfId="0" applyFont="1" applyFill="1" applyAlignment="1"/>
    <xf numFmtId="0" fontId="12" fillId="3" borderId="0" xfId="0" applyFont="1" applyFill="1" applyAlignment="1">
      <alignment horizontal="left"/>
    </xf>
    <xf numFmtId="177" fontId="7" fillId="0" borderId="0" xfId="0" applyNumberFormat="1" applyFont="1" applyFill="1" applyAlignment="1"/>
    <xf numFmtId="8" fontId="11" fillId="0" borderId="0" xfId="0" applyNumberFormat="1" applyFont="1" applyFill="1" applyAlignment="1"/>
    <xf numFmtId="0" fontId="13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177" fontId="14" fillId="0" borderId="0" xfId="0" applyNumberFormat="1" applyFont="1" applyFill="1" applyAlignment="1">
      <alignment horizontal="left"/>
    </xf>
    <xf numFmtId="0" fontId="13" fillId="0" borderId="0" xfId="0" applyFont="1" applyFill="1" applyAlignment="1"/>
    <xf numFmtId="177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4" fillId="0" borderId="5" xfId="0" applyFont="1" applyFill="1" applyBorder="1" applyAlignment="1"/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7" fontId="0" fillId="0" borderId="0" xfId="0" applyNumberFormat="1" applyFill="1" applyAlignment="1"/>
    <xf numFmtId="0" fontId="15" fillId="4" borderId="0" xfId="0" applyFont="1" applyFill="1" applyAlignment="1"/>
    <xf numFmtId="0" fontId="16" fillId="0" borderId="0" xfId="0" applyFont="1" applyFill="1" applyAlignment="1"/>
    <xf numFmtId="0" fontId="17" fillId="0" borderId="0" xfId="0" applyFont="1" applyFill="1" applyAlignment="1"/>
    <xf numFmtId="177" fontId="18" fillId="0" borderId="0" xfId="0" applyNumberFormat="1" applyFont="1" applyFill="1" applyAlignment="1"/>
    <xf numFmtId="6" fontId="19" fillId="0" borderId="0" xfId="0" applyNumberFormat="1" applyFont="1" applyFill="1" applyAlignment="1"/>
    <xf numFmtId="44" fontId="17" fillId="0" borderId="0" xfId="5" applyFont="1"/>
    <xf numFmtId="177" fontId="7" fillId="0" borderId="0" xfId="0" applyNumberFormat="1" applyFont="1" applyFill="1" applyAlignment="1">
      <alignment wrapText="1"/>
    </xf>
    <xf numFmtId="0" fontId="20" fillId="0" borderId="0" xfId="0" applyFont="1" applyFill="1" applyAlignment="1"/>
    <xf numFmtId="0" fontId="21" fillId="0" borderId="0" xfId="0" applyFont="1" applyFill="1" applyAlignment="1">
      <alignment horizontal="left"/>
    </xf>
    <xf numFmtId="177" fontId="13" fillId="0" borderId="0" xfId="0" applyNumberFormat="1" applyFont="1" applyFill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CC%20Monthly%20Statements%20up%20to%20%20March%202022%20Years%20En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ecast"/>
      <sheetName val="Category"/>
      <sheetName val="Precept"/>
      <sheetName val="Project"/>
      <sheetName val=" Summary Category"/>
      <sheetName val="Projects &amp; Grants "/>
      <sheetName val="Income "/>
      <sheetName val="Cost Centre"/>
      <sheetName val="Utilities costs"/>
      <sheetName val="Councillor payments"/>
      <sheetName val="Forecast ins outs"/>
      <sheetName val="Forcast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January"/>
      <sheetName val="February"/>
      <sheetName val="March"/>
      <sheetName val="Pull Down "/>
      <sheetName val="Allotment Income"/>
      <sheetName val="18 to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ables/table1.xml><?xml version="1.0" encoding="utf-8"?>
<table xmlns="http://schemas.openxmlformats.org/spreadsheetml/2006/main" id="1" name="Table2" displayName="Table2" ref="F3:M27" totalsRowShown="0">
  <autoFilter ref="F3:M27"/>
  <tableColumns count="8">
    <tableColumn id="1" name="Date"/>
    <tableColumn id="2" name="CT 600&#10;Categorisation"/>
    <tableColumn id="3" name="Reason"/>
    <tableColumn id="4" name="Area of Expenditure"/>
    <tableColumn id="5" name="Payee"/>
    <tableColumn id="6" name="Amount"/>
    <tableColumn id="7" name="VAT"/>
    <tableColumn id="8" name="Tot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5"/>
  <sheetViews>
    <sheetView tabSelected="1" zoomScale="50" zoomScaleNormal="50" workbookViewId="0">
      <selection activeCell="A1" sqref="A1"/>
    </sheetView>
  </sheetViews>
  <sheetFormatPr defaultColWidth="8.88888888888889" defaultRowHeight="14.4"/>
  <cols>
    <col min="2" max="2" width="12.1111111111111" customWidth="1"/>
    <col min="3" max="3" width="45.8888888888889" customWidth="1"/>
    <col min="4" max="4" width="15.4444444444444" customWidth="1"/>
    <col min="6" max="6" width="12.5555555555556" customWidth="1"/>
    <col min="7" max="7" width="52.7777777777778" customWidth="1"/>
    <col min="8" max="8" width="31.8888888888889" customWidth="1"/>
    <col min="9" max="9" width="40.1111111111111" customWidth="1"/>
    <col min="10" max="10" width="36.2222222222222" customWidth="1"/>
    <col min="11" max="11" width="13.8888888888889" customWidth="1"/>
    <col min="12" max="12" width="11.4444444444444" customWidth="1"/>
    <col min="13" max="13" width="13.7777777777778" customWidth="1"/>
    <col min="14" max="14" width="11.1111111111111" customWidth="1"/>
  </cols>
  <sheetData>
    <row r="1" ht="26.55" spans="1:18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9.8" spans="1:14">
      <c r="A2" s="1"/>
      <c r="B2" s="3" t="s">
        <v>1</v>
      </c>
      <c r="C2" s="4"/>
      <c r="D2" s="4"/>
      <c r="E2" s="1"/>
      <c r="F2" s="5" t="s">
        <v>2</v>
      </c>
      <c r="G2" s="6"/>
      <c r="H2" s="6"/>
      <c r="I2" s="6"/>
      <c r="J2" s="6"/>
      <c r="K2" s="6"/>
      <c r="L2" s="6"/>
      <c r="M2" s="34"/>
      <c r="N2" s="1"/>
    </row>
    <row r="3" ht="39.6" spans="1:14">
      <c r="A3" s="1"/>
      <c r="B3" s="3" t="s">
        <v>3</v>
      </c>
      <c r="C3" s="3" t="s">
        <v>4</v>
      </c>
      <c r="D3" s="4" t="s">
        <v>5</v>
      </c>
      <c r="E3" s="7"/>
      <c r="F3" s="8" t="s">
        <v>3</v>
      </c>
      <c r="G3" s="9" t="s">
        <v>6</v>
      </c>
      <c r="H3" s="9" t="s">
        <v>7</v>
      </c>
      <c r="I3" s="9" t="s">
        <v>8</v>
      </c>
      <c r="J3" s="9" t="s">
        <v>9</v>
      </c>
      <c r="K3" s="35" t="s">
        <v>10</v>
      </c>
      <c r="L3" s="35" t="s">
        <v>11</v>
      </c>
      <c r="M3" s="36" t="s">
        <v>5</v>
      </c>
      <c r="N3" s="1"/>
    </row>
    <row r="4" ht="17.4" spans="1:14">
      <c r="A4" s="1"/>
      <c r="B4" s="3" t="s">
        <v>12</v>
      </c>
      <c r="C4" s="3" t="s">
        <v>13</v>
      </c>
      <c r="D4" s="10">
        <v>29165.32</v>
      </c>
      <c r="E4" s="11"/>
      <c r="F4" s="1"/>
      <c r="G4" s="1"/>
      <c r="H4" s="1"/>
      <c r="I4" s="1"/>
      <c r="J4" s="1"/>
      <c r="K4" s="1"/>
      <c r="L4" s="1"/>
      <c r="M4" s="1"/>
      <c r="N4" s="1"/>
    </row>
    <row r="5" ht="17.4" spans="1:14">
      <c r="A5" s="1"/>
      <c r="B5" s="12" t="s">
        <v>14</v>
      </c>
      <c r="C5" s="13" t="s">
        <v>15</v>
      </c>
      <c r="D5" s="14">
        <v>6000</v>
      </c>
      <c r="E5" s="11"/>
      <c r="F5" s="12" t="s">
        <v>16</v>
      </c>
      <c r="G5" s="13" t="s">
        <v>17</v>
      </c>
      <c r="H5" s="12" t="s">
        <v>18</v>
      </c>
      <c r="I5" s="12" t="s">
        <v>19</v>
      </c>
      <c r="J5" s="12" t="s">
        <v>20</v>
      </c>
      <c r="K5" s="14">
        <v>22.87</v>
      </c>
      <c r="L5" s="14">
        <v>4.59</v>
      </c>
      <c r="M5" s="14">
        <v>27.46</v>
      </c>
      <c r="N5" s="1"/>
    </row>
    <row r="6" ht="17.4" spans="1:14">
      <c r="A6" s="1"/>
      <c r="B6" s="12" t="s">
        <v>21</v>
      </c>
      <c r="C6" s="13" t="s">
        <v>15</v>
      </c>
      <c r="D6" s="14">
        <v>4000</v>
      </c>
      <c r="E6" s="11"/>
      <c r="F6" s="12" t="s">
        <v>16</v>
      </c>
      <c r="G6" s="13" t="s">
        <v>22</v>
      </c>
      <c r="H6" s="13" t="s">
        <v>23</v>
      </c>
      <c r="I6" s="12" t="s">
        <v>24</v>
      </c>
      <c r="J6" s="12" t="s">
        <v>25</v>
      </c>
      <c r="K6" s="14">
        <v>19.5</v>
      </c>
      <c r="L6" s="14">
        <v>3.9</v>
      </c>
      <c r="M6" s="14">
        <v>23.4</v>
      </c>
      <c r="N6" s="1"/>
    </row>
    <row r="7" ht="17.4" spans="1:14">
      <c r="A7" s="1"/>
      <c r="B7" s="12"/>
      <c r="C7" s="13"/>
      <c r="D7" s="14"/>
      <c r="E7" s="11"/>
      <c r="F7" s="12" t="s">
        <v>16</v>
      </c>
      <c r="G7" s="13" t="s">
        <v>26</v>
      </c>
      <c r="H7" s="13" t="s">
        <v>27</v>
      </c>
      <c r="I7" s="12" t="s">
        <v>28</v>
      </c>
      <c r="J7" s="12" t="s">
        <v>29</v>
      </c>
      <c r="K7" s="14">
        <v>1</v>
      </c>
      <c r="L7" s="14"/>
      <c r="M7" s="14">
        <v>1</v>
      </c>
      <c r="N7" s="1"/>
    </row>
    <row r="8" ht="17.4" spans="1:14">
      <c r="A8" s="1"/>
      <c r="B8" s="12"/>
      <c r="C8" s="13"/>
      <c r="D8" s="14"/>
      <c r="E8" s="15"/>
      <c r="F8" s="12" t="s">
        <v>16</v>
      </c>
      <c r="G8" s="13" t="s">
        <v>26</v>
      </c>
      <c r="H8" s="12" t="s">
        <v>27</v>
      </c>
      <c r="I8" s="12" t="s">
        <v>30</v>
      </c>
      <c r="J8" s="12" t="s">
        <v>29</v>
      </c>
      <c r="K8" s="14">
        <v>2</v>
      </c>
      <c r="L8" s="14"/>
      <c r="M8" s="14">
        <v>2</v>
      </c>
      <c r="N8" s="37"/>
    </row>
    <row r="9" ht="17.4" spans="1:14">
      <c r="A9" s="1"/>
      <c r="B9" s="12"/>
      <c r="C9" s="13"/>
      <c r="D9" s="14"/>
      <c r="E9" s="15"/>
      <c r="F9" s="12" t="s">
        <v>16</v>
      </c>
      <c r="G9" s="13" t="s">
        <v>26</v>
      </c>
      <c r="H9" s="12" t="s">
        <v>31</v>
      </c>
      <c r="I9" s="12" t="s">
        <v>32</v>
      </c>
      <c r="J9" s="13" t="s">
        <v>29</v>
      </c>
      <c r="K9" s="14">
        <v>8</v>
      </c>
      <c r="L9" s="14"/>
      <c r="M9" s="14">
        <v>8</v>
      </c>
      <c r="N9" s="1"/>
    </row>
    <row r="10" ht="17.4" spans="1:14">
      <c r="A10" s="1"/>
      <c r="B10" s="12"/>
      <c r="C10" s="13"/>
      <c r="D10" s="14"/>
      <c r="E10" s="16"/>
      <c r="F10" s="12" t="s">
        <v>16</v>
      </c>
      <c r="G10" s="13" t="s">
        <v>26</v>
      </c>
      <c r="H10" s="13" t="s">
        <v>31</v>
      </c>
      <c r="I10" s="12" t="s">
        <v>28</v>
      </c>
      <c r="J10" s="12" t="s">
        <v>29</v>
      </c>
      <c r="K10" s="14">
        <v>79</v>
      </c>
      <c r="L10" s="14"/>
      <c r="M10" s="14">
        <v>79</v>
      </c>
      <c r="N10" s="1"/>
    </row>
    <row r="11" ht="17.4" spans="1:14">
      <c r="A11" s="1"/>
      <c r="B11" s="12"/>
      <c r="C11" s="13"/>
      <c r="D11" s="14"/>
      <c r="E11" s="11"/>
      <c r="F11" s="12" t="s">
        <v>16</v>
      </c>
      <c r="G11" s="13" t="s">
        <v>26</v>
      </c>
      <c r="H11" s="13" t="s">
        <v>27</v>
      </c>
      <c r="I11" s="12" t="s">
        <v>32</v>
      </c>
      <c r="J11" s="13" t="s">
        <v>29</v>
      </c>
      <c r="K11" s="14">
        <v>366</v>
      </c>
      <c r="L11" s="14"/>
      <c r="M11" s="14">
        <v>366</v>
      </c>
      <c r="N11" s="1"/>
    </row>
    <row r="12" ht="17.4" spans="1:14">
      <c r="A12" s="1"/>
      <c r="B12" s="12"/>
      <c r="C12" s="13"/>
      <c r="D12" s="14"/>
      <c r="E12" s="11"/>
      <c r="F12" s="12" t="s">
        <v>33</v>
      </c>
      <c r="G12" s="13" t="s">
        <v>34</v>
      </c>
      <c r="H12" s="13" t="s">
        <v>35</v>
      </c>
      <c r="I12" s="12" t="s">
        <v>36</v>
      </c>
      <c r="J12" s="12" t="s">
        <v>35</v>
      </c>
      <c r="K12" s="14">
        <v>11.99</v>
      </c>
      <c r="L12" s="14">
        <v>2.4</v>
      </c>
      <c r="M12" s="14">
        <v>14.39</v>
      </c>
      <c r="N12" s="14"/>
    </row>
    <row r="13" ht="17.4" spans="1:14">
      <c r="A13" s="1"/>
      <c r="B13" s="12"/>
      <c r="C13" s="13"/>
      <c r="D13" s="14"/>
      <c r="E13" s="11"/>
      <c r="F13" s="12" t="s">
        <v>33</v>
      </c>
      <c r="G13" s="13" t="s">
        <v>34</v>
      </c>
      <c r="H13" s="13" t="s">
        <v>37</v>
      </c>
      <c r="I13" s="12" t="s">
        <v>30</v>
      </c>
      <c r="J13" s="13" t="s">
        <v>38</v>
      </c>
      <c r="K13" s="14">
        <v>20</v>
      </c>
      <c r="L13" s="14"/>
      <c r="M13" s="14">
        <v>20</v>
      </c>
      <c r="N13" s="1" t="s">
        <v>39</v>
      </c>
    </row>
    <row r="14" ht="17.4" spans="1:14">
      <c r="A14" s="1"/>
      <c r="B14" s="12"/>
      <c r="C14" s="13"/>
      <c r="D14" s="14"/>
      <c r="E14" s="11"/>
      <c r="F14" s="14" t="s">
        <v>14</v>
      </c>
      <c r="G14" s="13" t="s">
        <v>34</v>
      </c>
      <c r="H14" s="13" t="s">
        <v>40</v>
      </c>
      <c r="I14" s="12" t="s">
        <v>30</v>
      </c>
      <c r="J14" s="13" t="s">
        <v>41</v>
      </c>
      <c r="K14" s="14">
        <v>197.54</v>
      </c>
      <c r="L14" s="14"/>
      <c r="M14" s="14">
        <v>197.54</v>
      </c>
      <c r="N14" s="1" t="s">
        <v>39</v>
      </c>
    </row>
    <row r="15" ht="17.4" spans="1:14">
      <c r="A15" s="1"/>
      <c r="B15" s="12"/>
      <c r="C15" s="13"/>
      <c r="D15" s="14"/>
      <c r="E15" s="11"/>
      <c r="F15" s="14" t="s">
        <v>14</v>
      </c>
      <c r="G15" s="13" t="s">
        <v>34</v>
      </c>
      <c r="H15" s="13" t="s">
        <v>42</v>
      </c>
      <c r="I15" s="12" t="s">
        <v>36</v>
      </c>
      <c r="J15" s="12" t="s">
        <v>43</v>
      </c>
      <c r="K15" s="14">
        <v>36</v>
      </c>
      <c r="L15" s="14">
        <v>7.2</v>
      </c>
      <c r="M15" s="14">
        <v>43.2</v>
      </c>
      <c r="N15" s="1"/>
    </row>
    <row r="16" ht="17.4" spans="1:14">
      <c r="A16" s="1"/>
      <c r="B16" s="1"/>
      <c r="C16" s="1"/>
      <c r="D16" s="1"/>
      <c r="E16" s="11"/>
      <c r="F16" s="14" t="s">
        <v>14</v>
      </c>
      <c r="G16" s="13" t="s">
        <v>44</v>
      </c>
      <c r="H16" s="13" t="s">
        <v>45</v>
      </c>
      <c r="I16" s="12" t="s">
        <v>46</v>
      </c>
      <c r="J16" s="12" t="s">
        <v>47</v>
      </c>
      <c r="K16" s="14">
        <v>390</v>
      </c>
      <c r="L16" s="14">
        <v>78</v>
      </c>
      <c r="M16" s="14">
        <v>468</v>
      </c>
      <c r="N16" s="37"/>
    </row>
    <row r="17" ht="17.4" spans="1:14">
      <c r="A17" s="1"/>
      <c r="B17" s="1"/>
      <c r="C17" s="1"/>
      <c r="D17" s="1"/>
      <c r="E17" s="11"/>
      <c r="F17" s="14" t="s">
        <v>14</v>
      </c>
      <c r="G17" s="13" t="s">
        <v>44</v>
      </c>
      <c r="H17" s="13" t="s">
        <v>48</v>
      </c>
      <c r="I17" s="12" t="s">
        <v>19</v>
      </c>
      <c r="J17" s="12" t="s">
        <v>49</v>
      </c>
      <c r="K17" s="14">
        <v>190.21</v>
      </c>
      <c r="L17" s="14"/>
      <c r="M17" s="14">
        <v>190.21</v>
      </c>
      <c r="N17" s="37" t="s">
        <v>39</v>
      </c>
    </row>
    <row r="18" ht="17.4" spans="1:14">
      <c r="A18" s="1"/>
      <c r="B18" s="1"/>
      <c r="C18" s="1"/>
      <c r="D18" s="1"/>
      <c r="E18" s="11"/>
      <c r="F18" s="14" t="s">
        <v>50</v>
      </c>
      <c r="G18" s="13" t="s">
        <v>44</v>
      </c>
      <c r="H18" s="13" t="s">
        <v>51</v>
      </c>
      <c r="I18" s="12"/>
      <c r="J18" s="12" t="s">
        <v>52</v>
      </c>
      <c r="K18" s="14">
        <v>5</v>
      </c>
      <c r="L18" s="14">
        <v>0.99</v>
      </c>
      <c r="M18" s="14">
        <v>5.99</v>
      </c>
      <c r="N18" s="37"/>
    </row>
    <row r="19" ht="17.4" spans="1:14">
      <c r="A19" s="1"/>
      <c r="B19" s="1"/>
      <c r="C19" s="1"/>
      <c r="D19" s="1"/>
      <c r="E19" s="11"/>
      <c r="F19" s="14" t="s">
        <v>53</v>
      </c>
      <c r="G19" s="13" t="s">
        <v>44</v>
      </c>
      <c r="H19" s="13" t="s">
        <v>54</v>
      </c>
      <c r="I19" s="12" t="s">
        <v>30</v>
      </c>
      <c r="J19" s="12" t="s">
        <v>55</v>
      </c>
      <c r="K19" s="14">
        <v>42.4</v>
      </c>
      <c r="L19" s="14">
        <v>8.48</v>
      </c>
      <c r="M19" s="14">
        <v>50.88</v>
      </c>
      <c r="N19" s="37"/>
    </row>
    <row r="20" ht="17.4" spans="1:14">
      <c r="A20" s="1"/>
      <c r="B20" s="1"/>
      <c r="C20" s="1"/>
      <c r="D20" s="1"/>
      <c r="E20" s="17"/>
      <c r="F20" s="12" t="s">
        <v>53</v>
      </c>
      <c r="G20" s="13" t="s">
        <v>26</v>
      </c>
      <c r="H20" s="13" t="s">
        <v>56</v>
      </c>
      <c r="I20" s="12" t="s">
        <v>30</v>
      </c>
      <c r="J20" s="12" t="s">
        <v>57</v>
      </c>
      <c r="K20" s="14">
        <v>48.64</v>
      </c>
      <c r="L20" s="14"/>
      <c r="M20" s="14">
        <v>48.64</v>
      </c>
      <c r="N20" s="1"/>
    </row>
    <row r="21" ht="17.4" spans="1:14">
      <c r="A21" s="1"/>
      <c r="B21" s="1"/>
      <c r="C21" s="1"/>
      <c r="D21" s="1"/>
      <c r="E21" s="17"/>
      <c r="F21" s="12" t="s">
        <v>53</v>
      </c>
      <c r="G21" s="13" t="s">
        <v>26</v>
      </c>
      <c r="H21" s="13" t="s">
        <v>56</v>
      </c>
      <c r="I21" s="12" t="s">
        <v>32</v>
      </c>
      <c r="J21" s="12" t="s">
        <v>57</v>
      </c>
      <c r="K21" s="14">
        <v>245.3</v>
      </c>
      <c r="L21" s="14"/>
      <c r="M21" s="14">
        <v>245.3</v>
      </c>
      <c r="N21" s="1"/>
    </row>
    <row r="22" ht="17.4" spans="1:14">
      <c r="A22" s="1"/>
      <c r="B22" s="1"/>
      <c r="C22" s="1"/>
      <c r="D22" s="1"/>
      <c r="E22" s="17"/>
      <c r="F22" s="12" t="s">
        <v>53</v>
      </c>
      <c r="G22" s="13" t="s">
        <v>26</v>
      </c>
      <c r="H22" s="13" t="s">
        <v>56</v>
      </c>
      <c r="I22" s="12" t="s">
        <v>46</v>
      </c>
      <c r="J22" s="12" t="s">
        <v>57</v>
      </c>
      <c r="K22" s="14">
        <v>33.28</v>
      </c>
      <c r="L22" s="14"/>
      <c r="M22" s="14">
        <v>33.28</v>
      </c>
      <c r="N22" s="1"/>
    </row>
    <row r="23" ht="17.4" spans="1:14">
      <c r="A23" s="1"/>
      <c r="B23" s="1"/>
      <c r="C23" s="1"/>
      <c r="D23" s="1"/>
      <c r="E23" s="17"/>
      <c r="F23" s="12" t="s">
        <v>58</v>
      </c>
      <c r="G23" s="13" t="s">
        <v>59</v>
      </c>
      <c r="H23" s="13" t="s">
        <v>60</v>
      </c>
      <c r="I23" s="12" t="s">
        <v>30</v>
      </c>
      <c r="J23" s="12" t="s">
        <v>61</v>
      </c>
      <c r="K23" s="14">
        <v>31.56</v>
      </c>
      <c r="L23" s="14">
        <v>7.89</v>
      </c>
      <c r="M23" s="14">
        <v>39.45</v>
      </c>
      <c r="N23" s="1"/>
    </row>
    <row r="24" ht="17.4" spans="1:14">
      <c r="A24" s="1"/>
      <c r="B24" s="1"/>
      <c r="C24" s="1"/>
      <c r="D24" s="1"/>
      <c r="E24" s="17"/>
      <c r="F24" s="14" t="s">
        <v>58</v>
      </c>
      <c r="G24" s="13" t="s">
        <v>62</v>
      </c>
      <c r="H24" s="13" t="s">
        <v>63</v>
      </c>
      <c r="I24" s="12" t="s">
        <v>19</v>
      </c>
      <c r="J24" s="12"/>
      <c r="K24" s="14">
        <v>1046.81</v>
      </c>
      <c r="L24" s="14"/>
      <c r="M24" s="14">
        <v>1046.81</v>
      </c>
      <c r="N24" s="1"/>
    </row>
    <row r="25" ht="17.4" spans="1:14">
      <c r="A25" s="1"/>
      <c r="B25" s="12"/>
      <c r="C25" s="13"/>
      <c r="D25" s="14"/>
      <c r="E25" s="1"/>
      <c r="F25" s="14" t="s">
        <v>58</v>
      </c>
      <c r="G25" s="13" t="s">
        <v>64</v>
      </c>
      <c r="H25" s="13"/>
      <c r="I25" s="12" t="s">
        <v>19</v>
      </c>
      <c r="J25" s="13" t="s">
        <v>65</v>
      </c>
      <c r="K25" s="14">
        <v>62.2</v>
      </c>
      <c r="L25" s="14"/>
      <c r="M25" s="14">
        <v>62.2</v>
      </c>
      <c r="N25" s="1"/>
    </row>
    <row r="26" ht="17.4" spans="1:14">
      <c r="A26" s="1"/>
      <c r="B26" s="12"/>
      <c r="C26" s="13"/>
      <c r="D26" s="14"/>
      <c r="E26" s="1"/>
      <c r="F26" s="14" t="s">
        <v>58</v>
      </c>
      <c r="G26" s="13" t="s">
        <v>66</v>
      </c>
      <c r="H26" s="13" t="s">
        <v>67</v>
      </c>
      <c r="I26" s="12" t="s">
        <v>36</v>
      </c>
      <c r="J26" s="13" t="s">
        <v>68</v>
      </c>
      <c r="K26" s="14">
        <v>78.16</v>
      </c>
      <c r="L26" s="14">
        <v>15.63</v>
      </c>
      <c r="M26" s="14">
        <v>93.79</v>
      </c>
      <c r="N26" s="1"/>
    </row>
    <row r="27" ht="17.4" spans="1:14">
      <c r="A27" s="1"/>
      <c r="B27" s="12"/>
      <c r="C27" s="13"/>
      <c r="D27" s="14"/>
      <c r="E27" s="1"/>
      <c r="F27" s="14" t="s">
        <v>58</v>
      </c>
      <c r="G27" s="13" t="s">
        <v>17</v>
      </c>
      <c r="H27" s="13" t="s">
        <v>69</v>
      </c>
      <c r="I27" s="12" t="s">
        <v>19</v>
      </c>
      <c r="J27" s="13" t="s">
        <v>70</v>
      </c>
      <c r="K27" s="14">
        <v>120</v>
      </c>
      <c r="L27" s="14"/>
      <c r="M27" s="14">
        <v>120</v>
      </c>
      <c r="N27" s="1"/>
    </row>
    <row r="28" ht="17.4" spans="1:14">
      <c r="A28" s="1"/>
      <c r="B28" s="12"/>
      <c r="C28" s="13"/>
      <c r="D28" s="14"/>
      <c r="E28" s="1"/>
      <c r="F28" s="14"/>
      <c r="G28" s="13"/>
      <c r="H28" s="13"/>
      <c r="I28" s="12"/>
      <c r="J28" s="13"/>
      <c r="K28" s="14"/>
      <c r="L28" s="14"/>
      <c r="M28" s="14"/>
      <c r="N28" s="1"/>
    </row>
    <row r="29" ht="17.4" spans="1:14">
      <c r="A29" s="1"/>
      <c r="B29" s="12"/>
      <c r="C29" s="13"/>
      <c r="D29" s="14"/>
      <c r="E29" s="1"/>
      <c r="F29" s="14"/>
      <c r="G29" s="13"/>
      <c r="H29" s="13"/>
      <c r="I29" s="12"/>
      <c r="J29" s="13"/>
      <c r="K29" s="14"/>
      <c r="L29" s="14"/>
      <c r="M29" s="14"/>
      <c r="N29" s="1"/>
    </row>
    <row r="30" ht="17.4" spans="1:14">
      <c r="A30" s="1"/>
      <c r="B30" s="12"/>
      <c r="C30" s="13"/>
      <c r="D30" s="14"/>
      <c r="E30" s="1"/>
      <c r="F30" s="12"/>
      <c r="G30" s="12"/>
      <c r="H30" s="13"/>
      <c r="I30" s="12"/>
      <c r="J30" s="13"/>
      <c r="K30" s="14"/>
      <c r="L30" s="14"/>
      <c r="M30" s="14"/>
      <c r="N30" s="37"/>
    </row>
    <row r="31" ht="17.4" spans="1:14">
      <c r="A31" s="1"/>
      <c r="B31" s="12"/>
      <c r="C31" s="3" t="s">
        <v>71</v>
      </c>
      <c r="D31" s="18">
        <f>SUM(D5:D30)</f>
        <v>10000</v>
      </c>
      <c r="E31" s="1"/>
      <c r="F31" s="19"/>
      <c r="G31" s="19"/>
      <c r="H31" s="19"/>
      <c r="I31" s="12"/>
      <c r="J31" s="3" t="s">
        <v>72</v>
      </c>
      <c r="K31" s="18">
        <f>SUM(K5:K30)</f>
        <v>3057.46</v>
      </c>
      <c r="L31" s="18">
        <f>SUM(L5:L30)</f>
        <v>129.08</v>
      </c>
      <c r="M31" s="18">
        <f>SUM(K31:L31)</f>
        <v>3186.54</v>
      </c>
      <c r="N31" s="1"/>
    </row>
    <row r="32" ht="17.4" spans="1:14">
      <c r="A32" s="1"/>
      <c r="B32" s="12"/>
      <c r="C32" s="3"/>
      <c r="D32" s="18"/>
      <c r="E32" s="1"/>
      <c r="F32" s="19"/>
      <c r="G32" s="19"/>
      <c r="H32" s="19"/>
      <c r="I32" s="12"/>
      <c r="J32" s="3"/>
      <c r="K32" s="18"/>
      <c r="L32" s="18"/>
      <c r="M32" s="18"/>
      <c r="N32" s="1"/>
    </row>
    <row r="33" ht="17.4" spans="1:14">
      <c r="A33" s="1"/>
      <c r="B33" s="12"/>
      <c r="C33" s="3" t="s">
        <v>73</v>
      </c>
      <c r="D33" s="18"/>
      <c r="E33" s="1"/>
      <c r="F33" s="19"/>
      <c r="G33" s="19"/>
      <c r="H33" s="19"/>
      <c r="I33" s="12"/>
      <c r="J33" s="3"/>
      <c r="K33" s="18"/>
      <c r="L33" s="18"/>
      <c r="M33" s="18"/>
      <c r="N33" s="1"/>
    </row>
    <row r="34" ht="17.4" spans="1:14">
      <c r="A34" s="1"/>
      <c r="B34" s="12"/>
      <c r="C34" s="3" t="s">
        <v>74</v>
      </c>
      <c r="D34" s="18"/>
      <c r="E34" s="1"/>
      <c r="F34" s="19"/>
      <c r="G34" s="19"/>
      <c r="H34" s="19"/>
      <c r="I34" s="12"/>
      <c r="J34" s="3"/>
      <c r="K34" s="18"/>
      <c r="L34" s="18"/>
      <c r="M34" s="18"/>
      <c r="N34" s="1"/>
    </row>
    <row r="35" ht="17.4" spans="1:14">
      <c r="A35" s="1"/>
      <c r="B35" s="12"/>
      <c r="C35" s="3" t="s">
        <v>75</v>
      </c>
      <c r="D35" s="18"/>
      <c r="E35" s="1"/>
      <c r="F35" s="19"/>
      <c r="G35" s="19"/>
      <c r="H35" s="19"/>
      <c r="I35" s="12"/>
      <c r="J35" s="3"/>
      <c r="K35" s="18"/>
      <c r="L35" s="18"/>
      <c r="M35" s="18"/>
      <c r="N35" s="1"/>
    </row>
    <row r="36" ht="17.4" spans="1:14">
      <c r="A36" s="1"/>
      <c r="B36" s="20"/>
      <c r="C36" s="20"/>
      <c r="D36" s="21"/>
      <c r="E36" s="22"/>
      <c r="F36" s="19"/>
      <c r="G36" s="1"/>
      <c r="H36" s="19"/>
      <c r="I36" s="12"/>
      <c r="J36" s="12"/>
      <c r="K36" s="25"/>
      <c r="L36" s="25"/>
      <c r="M36" s="25"/>
      <c r="N36" s="1"/>
    </row>
    <row r="37" ht="18" spans="1:14">
      <c r="A37" s="1"/>
      <c r="B37" s="23"/>
      <c r="C37" s="24" t="s">
        <v>76</v>
      </c>
      <c r="D37" s="25"/>
      <c r="E37" s="26"/>
      <c r="F37" s="19"/>
      <c r="G37" s="24" t="s">
        <v>77</v>
      </c>
      <c r="H37" s="27"/>
      <c r="I37" s="12"/>
      <c r="J37" s="38" t="s">
        <v>78</v>
      </c>
      <c r="K37" s="1"/>
      <c r="L37" s="31"/>
      <c r="M37" s="31"/>
      <c r="N37" s="1"/>
    </row>
    <row r="38" ht="18" spans="1:14">
      <c r="A38" s="1"/>
      <c r="B38" s="20"/>
      <c r="C38" s="3" t="s">
        <v>13</v>
      </c>
      <c r="D38" s="28">
        <v>29165.32</v>
      </c>
      <c r="E38" s="22"/>
      <c r="F38" s="19"/>
      <c r="G38" s="3" t="s">
        <v>79</v>
      </c>
      <c r="H38" s="28">
        <f>SUM(D43)</f>
        <v>35978.78</v>
      </c>
      <c r="I38" s="12"/>
      <c r="J38" s="39" t="s">
        <v>80</v>
      </c>
      <c r="K38" s="40"/>
      <c r="L38" s="41"/>
      <c r="M38" s="41"/>
      <c r="N38" s="42"/>
    </row>
    <row r="39" ht="18" spans="1:14">
      <c r="A39" s="1"/>
      <c r="B39" s="29"/>
      <c r="C39" s="3" t="s">
        <v>71</v>
      </c>
      <c r="D39" s="28">
        <v>10000</v>
      </c>
      <c r="E39" s="22"/>
      <c r="F39" s="13"/>
      <c r="G39" s="3" t="s">
        <v>81</v>
      </c>
      <c r="H39" s="30">
        <v>35742.36</v>
      </c>
      <c r="I39" s="12"/>
      <c r="J39" s="39" t="s">
        <v>82</v>
      </c>
      <c r="K39" s="43">
        <v>0</v>
      </c>
      <c r="L39" s="44"/>
      <c r="M39" s="25"/>
      <c r="N39" s="1"/>
    </row>
    <row r="40" ht="18" spans="1:14">
      <c r="A40" s="1"/>
      <c r="B40" s="31"/>
      <c r="C40" s="3" t="s">
        <v>83</v>
      </c>
      <c r="D40" s="32">
        <f>D4+D31</f>
        <v>39165.32</v>
      </c>
      <c r="E40" s="1"/>
      <c r="F40" s="31"/>
      <c r="G40" s="24" t="s">
        <v>84</v>
      </c>
      <c r="H40" s="10">
        <f>SUM(H38:H39)</f>
        <v>71721.14</v>
      </c>
      <c r="I40" s="31"/>
      <c r="J40" s="39" t="s">
        <v>85</v>
      </c>
      <c r="K40" s="43">
        <f>SUM(1000-K39)</f>
        <v>1000</v>
      </c>
      <c r="L40" s="44"/>
      <c r="M40" s="25"/>
      <c r="N40" s="1"/>
    </row>
    <row r="41" ht="18" spans="1:14">
      <c r="A41" s="1"/>
      <c r="B41" s="31"/>
      <c r="C41" s="33" t="s">
        <v>86</v>
      </c>
      <c r="D41" s="27"/>
      <c r="E41" s="1"/>
      <c r="F41" s="31"/>
      <c r="G41" s="1"/>
      <c r="H41" s="28"/>
      <c r="I41" s="31"/>
      <c r="J41" s="45"/>
      <c r="K41" s="45"/>
      <c r="L41" s="31"/>
      <c r="M41" s="31"/>
      <c r="N41" s="31"/>
    </row>
    <row r="42" ht="18" spans="1:14">
      <c r="A42" s="1"/>
      <c r="B42" s="31"/>
      <c r="C42" s="3" t="s">
        <v>72</v>
      </c>
      <c r="D42" s="28">
        <f>M31</f>
        <v>3186.54</v>
      </c>
      <c r="E42" s="1"/>
      <c r="F42" s="31"/>
      <c r="G42" s="1"/>
      <c r="H42" s="28"/>
      <c r="I42" s="31"/>
      <c r="J42" s="45"/>
      <c r="K42" s="45"/>
      <c r="L42" s="31"/>
      <c r="M42" s="31"/>
      <c r="N42" s="1"/>
    </row>
    <row r="43" ht="18" spans="1:14">
      <c r="A43" s="1"/>
      <c r="B43" s="31"/>
      <c r="C43" s="3" t="s">
        <v>87</v>
      </c>
      <c r="D43" s="32">
        <f>D40-D42</f>
        <v>35978.78</v>
      </c>
      <c r="E43" s="1"/>
      <c r="F43" s="31"/>
      <c r="G43" s="1"/>
      <c r="H43" s="28"/>
      <c r="I43" s="31"/>
      <c r="J43" s="46"/>
      <c r="K43" s="21"/>
      <c r="L43" s="31"/>
      <c r="M43" s="31"/>
      <c r="N43" s="1"/>
    </row>
    <row r="44" ht="18" spans="1:14">
      <c r="A44" s="1"/>
      <c r="B44" s="31"/>
      <c r="C44" s="33" t="s">
        <v>88</v>
      </c>
      <c r="D44" s="27"/>
      <c r="E44" s="1"/>
      <c r="F44" s="31"/>
      <c r="G44" s="1"/>
      <c r="H44" s="28"/>
      <c r="I44" s="31"/>
      <c r="J44" s="47"/>
      <c r="K44" s="31"/>
      <c r="L44" s="31"/>
      <c r="M44" s="31"/>
      <c r="N44" s="1"/>
    </row>
    <row r="45" ht="18" spans="1:14">
      <c r="A45" s="1"/>
      <c r="B45" s="31"/>
      <c r="C45" s="31"/>
      <c r="D45" s="27"/>
      <c r="E45" s="1"/>
      <c r="F45" s="31"/>
      <c r="G45" s="1"/>
      <c r="H45" s="28"/>
      <c r="I45" s="31"/>
      <c r="J45" s="31"/>
      <c r="K45" s="31"/>
      <c r="L45" s="31"/>
      <c r="M45" s="31"/>
      <c r="N45" s="1"/>
    </row>
  </sheetData>
  <mergeCells count="2">
    <mergeCell ref="B1:R1"/>
    <mergeCell ref="F2:M2"/>
  </mergeCells>
  <dataValidations count="2">
    <dataValidation type="list" allowBlank="1" showErrorMessage="1" sqref="I5:I39">
      <formula1>'[1]Cost Centre'!#REF!</formula1>
    </dataValidation>
    <dataValidation type="list" allowBlank="1" showErrorMessage="1" sqref="G5:G30">
      <formula1>[1]Category!#REF!</formula1>
    </dataValidation>
  </dataValidations>
  <pageMargins left="0.75" right="0.75" top="1" bottom="1" header="0.5" footer="0.5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conma</dc:creator>
  <cp:lastModifiedBy>conma</cp:lastModifiedBy>
  <dcterms:created xsi:type="dcterms:W3CDTF">2022-05-14T06:59:34Z</dcterms:created>
  <dcterms:modified xsi:type="dcterms:W3CDTF">2022-05-14T07:02:55Z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D115D60FB9B841C5AAF323EF14619DC2</vt:lpwstr>
  </property>
  <property fmtid="{D5CDD505-2E9C-101B-9397-08002B2CF9AE}" pid="3" name="KSOProductBuildVer">
    <vt:lpwstr>2057-11.2.0.11130</vt:lpwstr>
  </property>
</Properties>
</file>